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tabRatio="685" activeTab="2"/>
  </bookViews>
  <sheets>
    <sheet name="ф-я Образование" sheetId="1" r:id="rId1"/>
    <sheet name="Натура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<sst xmlns="http://schemas.openxmlformats.org/spreadsheetml/2006/main" count="296" uniqueCount="174">
  <si>
    <t>§</t>
  </si>
  <si>
    <t>НАИМЕНОВАНИЕ</t>
  </si>
  <si>
    <t>бюджет по стандарт</t>
  </si>
  <si>
    <t>бюджет с резерв</t>
  </si>
  <si>
    <t>01-01</t>
  </si>
  <si>
    <t>02-02</t>
  </si>
  <si>
    <t>02-08</t>
  </si>
  <si>
    <t>02-09</t>
  </si>
  <si>
    <t>05-51</t>
  </si>
  <si>
    <t>05-60</t>
  </si>
  <si>
    <t>05-80</t>
  </si>
  <si>
    <t>10-16</t>
  </si>
  <si>
    <t>10-15</t>
  </si>
  <si>
    <t>10-20</t>
  </si>
  <si>
    <t>извънтрудови правоотношения</t>
  </si>
  <si>
    <t>обезщетения</t>
  </si>
  <si>
    <t>др.плащан. и вазнаграждения</t>
  </si>
  <si>
    <t>държ.обществено осигуряване</t>
  </si>
  <si>
    <t>здр.осигурителни вноски</t>
  </si>
  <si>
    <t xml:space="preserve">доп.задълж.осигуряване </t>
  </si>
  <si>
    <t>материали</t>
  </si>
  <si>
    <t>вода,горива и ел.енергия</t>
  </si>
  <si>
    <t>разходи за външни услуги</t>
  </si>
  <si>
    <t xml:space="preserve">                                                                                                                                                                                   Приложение 1</t>
  </si>
  <si>
    <t>01-00</t>
  </si>
  <si>
    <t>02-00</t>
  </si>
  <si>
    <t>10-00</t>
  </si>
  <si>
    <t>05-00</t>
  </si>
  <si>
    <t>трудови правоотношения</t>
  </si>
  <si>
    <t>задължителн.осигур.вноски</t>
  </si>
  <si>
    <t>издръжка</t>
  </si>
  <si>
    <t>други възнагр. на персонала</t>
  </si>
  <si>
    <t>ВСИЧКО:</t>
  </si>
  <si>
    <t>02-01</t>
  </si>
  <si>
    <t>нещатен по труд.правоотношен.</t>
  </si>
  <si>
    <t>05-52</t>
  </si>
  <si>
    <t>осиг.вноски за учителски фонд</t>
  </si>
  <si>
    <t>10-12</t>
  </si>
  <si>
    <t>10-14</t>
  </si>
  <si>
    <t>медикаменти</t>
  </si>
  <si>
    <t>учебни помагала и книги</t>
  </si>
  <si>
    <t>10-30</t>
  </si>
  <si>
    <t>текущ ремонт</t>
  </si>
  <si>
    <t>10-51</t>
  </si>
  <si>
    <t>командировки</t>
  </si>
  <si>
    <t>10-62</t>
  </si>
  <si>
    <t>разходи за застраховки</t>
  </si>
  <si>
    <t>10-98</t>
  </si>
  <si>
    <t>др.некласифицирани в др. параг</t>
  </si>
  <si>
    <t>40-00</t>
  </si>
  <si>
    <t>стипендии</t>
  </si>
  <si>
    <t>10-13</t>
  </si>
  <si>
    <t>облекло</t>
  </si>
  <si>
    <t>дейност 322</t>
  </si>
  <si>
    <t xml:space="preserve"> дейност  322</t>
  </si>
  <si>
    <t>дейност     322</t>
  </si>
  <si>
    <t xml:space="preserve">Натурални  показатели </t>
  </si>
  <si>
    <t>численост на персонала</t>
  </si>
  <si>
    <t>педаготически персонал</t>
  </si>
  <si>
    <t>непедагогически персонал</t>
  </si>
  <si>
    <t>брой училища</t>
  </si>
  <si>
    <t>от І до ІV клас</t>
  </si>
  <si>
    <t>от V до VІІІ клас</t>
  </si>
  <si>
    <t>от VІІІ до ХІІ клас</t>
  </si>
  <si>
    <t>ученици в полуинтернатни гр.</t>
  </si>
  <si>
    <t>брой паралелки</t>
  </si>
  <si>
    <t>средства за превоз на учители</t>
  </si>
  <si>
    <t>брой стипендианти</t>
  </si>
  <si>
    <t>нещатна численост</t>
  </si>
  <si>
    <t>брой ученици</t>
  </si>
  <si>
    <t>бюджет общо    Функция Образование</t>
  </si>
  <si>
    <t>НАИМЕНОВАНИЕ    НА ПАРАГРАФИ    ЗА ДЕЛЕГИРАНИ   ДЪРЖАВНИ   ДЕЙНОСТИ</t>
  </si>
  <si>
    <t>НАИМЕНОВАНИЕ    НА ПАРАГРАФИ    ЗА  МЕСТНИ  ДЕЙНОСТИ</t>
  </si>
  <si>
    <t>заплати и възнаграждения</t>
  </si>
  <si>
    <t>10-11</t>
  </si>
  <si>
    <t>храна</t>
  </si>
  <si>
    <t>НАИМЕНОВАНИЕ    НА ПАРАГРАФИ    ЗА ДОФИНАНСИРАНЕ НА  ДЪРЖАВНИ  ДЕЙНОСТИ</t>
  </si>
  <si>
    <t xml:space="preserve"> дейност  326</t>
  </si>
  <si>
    <t>детски градини</t>
  </si>
  <si>
    <t>ученически лагери</t>
  </si>
  <si>
    <t>групи в ЦДГ</t>
  </si>
  <si>
    <t>02-05</t>
  </si>
  <si>
    <t>изплатени суми от СБКО с х-р на възн.</t>
  </si>
  <si>
    <t>10-92</t>
  </si>
  <si>
    <t>глоби,неуст. Нак.лихви</t>
  </si>
  <si>
    <t>други плащания ивъзнаграждения</t>
  </si>
  <si>
    <t>деца в ЦДГ от 1 до 5 години</t>
  </si>
  <si>
    <t>деца на 6 години в ЦДГ</t>
  </si>
  <si>
    <t xml:space="preserve"> деца на 6 год.в полудн.подг.група</t>
  </si>
  <si>
    <t>дейност
    311</t>
  </si>
  <si>
    <t xml:space="preserve">ОУ''Иван 
 Вазов" </t>
  </si>
  <si>
    <t>НУ"Отец     Паисий"</t>
  </si>
  <si>
    <t>"Зорница"</t>
  </si>
  <si>
    <t>свободна форма на обучение</t>
  </si>
  <si>
    <t>НАТУРАЛНИ ПОКАЗАТЕЛИ    М Д</t>
  </si>
  <si>
    <t>У-ние</t>
  </si>
  <si>
    <t>резерв</t>
  </si>
  <si>
    <t>средна брутна заплата 01.01.11</t>
  </si>
  <si>
    <t>средна брутна заплата 01.01.11 нещ.</t>
  </si>
  <si>
    <t>вечерна форма на обучение</t>
  </si>
  <si>
    <t>01 00</t>
  </si>
  <si>
    <t>01 32</t>
  </si>
  <si>
    <t>12 11</t>
  </si>
  <si>
    <t>12 12</t>
  </si>
  <si>
    <t>60 00</t>
  </si>
  <si>
    <t>60 01</t>
  </si>
  <si>
    <t>60 02</t>
  </si>
  <si>
    <t>60 03</t>
  </si>
  <si>
    <t>66 00</t>
  </si>
  <si>
    <t>67 00</t>
  </si>
  <si>
    <t>69 00</t>
  </si>
  <si>
    <t>73 00</t>
  </si>
  <si>
    <t>88 00</t>
  </si>
  <si>
    <t>16 02</t>
  </si>
  <si>
    <t>16 03</t>
  </si>
  <si>
    <t>14 00</t>
  </si>
  <si>
    <t>52-05</t>
  </si>
  <si>
    <t>придоб.на стоп.инвентар</t>
  </si>
  <si>
    <t>НУ''Отец Паисий"</t>
  </si>
  <si>
    <t>19-00</t>
  </si>
  <si>
    <t>Платени данъци,такси и адм.санкции</t>
  </si>
  <si>
    <t>19-01</t>
  </si>
  <si>
    <t>пл. държ.данъци,такси и адм.санкции</t>
  </si>
  <si>
    <t>19-81</t>
  </si>
  <si>
    <t>пл.общ.данъци,такси и адм.санкции</t>
  </si>
  <si>
    <t>учебно и науч.р-ди и книги за библиот</t>
  </si>
  <si>
    <t>Платени дан.,такси и адм.санкции</t>
  </si>
  <si>
    <t>пл.държ.данъци,такси наказ.лихви</t>
  </si>
  <si>
    <t>пл.общ.данъци,такси наказ.лихви</t>
  </si>
  <si>
    <t>01 31</t>
  </si>
  <si>
    <t>16 01</t>
  </si>
  <si>
    <t>15 05</t>
  </si>
  <si>
    <t>изменение през годината</t>
  </si>
  <si>
    <t>01 11</t>
  </si>
  <si>
    <t>Щатни  бройки</t>
  </si>
  <si>
    <t>в т.ч. по трудови правоотношения</t>
  </si>
  <si>
    <t>52-00</t>
  </si>
  <si>
    <t>придобиване на ДМА</t>
  </si>
  <si>
    <t>52-03</t>
  </si>
  <si>
    <r>
      <t xml:space="preserve">придоб.на друго </t>
    </r>
    <r>
      <rPr>
        <sz val="8"/>
        <rFont val="Arial"/>
        <family val="2"/>
      </rPr>
      <t>оборудване,машини</t>
    </r>
  </si>
  <si>
    <t>деца на 5 и 6 години в ЦДГ</t>
  </si>
  <si>
    <t xml:space="preserve"> деца на 5 и 6 год.в полудн.подг.група</t>
  </si>
  <si>
    <t>от ІX до ХІІ клас</t>
  </si>
  <si>
    <t>ДГ "Зорница"</t>
  </si>
  <si>
    <t xml:space="preserve">СУ''Св.Климент Охридски" </t>
  </si>
  <si>
    <t>ДГ "Детство"</t>
  </si>
  <si>
    <t xml:space="preserve">ОУ "Иван Вазов" </t>
  </si>
  <si>
    <t xml:space="preserve">   ДГ</t>
  </si>
  <si>
    <t xml:space="preserve">СУ''Св.Кл.
 Охридски" </t>
  </si>
  <si>
    <t>ДГ"Зорница"</t>
  </si>
  <si>
    <t>деца в ДГ от 2 до 4 години</t>
  </si>
  <si>
    <t>групи в ДГ</t>
  </si>
  <si>
    <t>Първоначален план - 2018 г.                       ПРИЛОЖЕНИЕ  3</t>
  </si>
  <si>
    <t>52-01</t>
  </si>
  <si>
    <t>придобиване на компютри и хардуер</t>
  </si>
  <si>
    <t>придбиване на друго оборудване</t>
  </si>
  <si>
    <t>ДД по стандарт- 2018 год.</t>
  </si>
  <si>
    <t>в т.ч. преходен остатък 2017 г.</t>
  </si>
  <si>
    <t>придоб.на компютри и хардуер</t>
  </si>
  <si>
    <t>05-58</t>
  </si>
  <si>
    <t>вноски по чл.4б и 4в от КСО за с/ка осиг</t>
  </si>
  <si>
    <t>разходи за договорни санкции</t>
  </si>
  <si>
    <t xml:space="preserve"> дейност  318</t>
  </si>
  <si>
    <t>дейност 318</t>
  </si>
  <si>
    <t>дейност     318</t>
  </si>
  <si>
    <t>дейност 333;389</t>
  </si>
  <si>
    <t>51-00</t>
  </si>
  <si>
    <t>основен ремонт</t>
  </si>
  <si>
    <t>бюджет  Функция Образование</t>
  </si>
  <si>
    <t>Управление "Образ. и култура"</t>
  </si>
  <si>
    <t>бюджет Функция Образование</t>
  </si>
  <si>
    <t>Председател на ОбС:</t>
  </si>
  <si>
    <t xml:space="preserve">                                Светлана Стоева</t>
  </si>
  <si>
    <t>/п/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</si>
</sst>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16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3" fontId="45" fillId="36" borderId="11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3" fontId="45" fillId="36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5" fillId="34" borderId="10" xfId="0" applyFont="1" applyFill="1" applyBorder="1" applyAlignment="1">
      <alignment horizontal="right"/>
    </xf>
    <xf numFmtId="0" fontId="45" fillId="36" borderId="10" xfId="0" applyFont="1" applyFill="1" applyBorder="1" applyAlignment="1">
      <alignment horizontal="right"/>
    </xf>
    <xf numFmtId="0" fontId="47" fillId="35" borderId="11" xfId="0" applyFont="1" applyFill="1" applyBorder="1" applyAlignment="1">
      <alignment/>
    </xf>
    <xf numFmtId="3" fontId="45" fillId="37" borderId="11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45" fillId="36" borderId="11" xfId="0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3" fontId="3" fillId="37" borderId="11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right" vertical="center" wrapText="1"/>
    </xf>
    <xf numFmtId="0" fontId="1" fillId="3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0" fillId="35" borderId="0" xfId="0" applyNumberFormat="1" applyFont="1" applyFill="1" applyBorder="1" applyAlignment="1">
      <alignment horizontal="center" vertical="center" shrinkToFit="1"/>
    </xf>
    <xf numFmtId="0" fontId="0" fillId="35" borderId="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6">
      <selection activeCell="M8" sqref="M8"/>
    </sheetView>
  </sheetViews>
  <sheetFormatPr defaultColWidth="9.140625" defaultRowHeight="12.75"/>
  <cols>
    <col min="2" max="2" width="28.8515625" style="0" customWidth="1"/>
    <col min="5" max="5" width="9.140625" style="12" customWidth="1"/>
    <col min="7" max="7" width="27.00390625" style="0" customWidth="1"/>
  </cols>
  <sheetData>
    <row r="1" spans="1:9" ht="12.75" customHeight="1">
      <c r="A1" s="106" t="s">
        <v>0</v>
      </c>
      <c r="B1" s="99" t="s">
        <v>72</v>
      </c>
      <c r="C1" s="102" t="s">
        <v>168</v>
      </c>
      <c r="D1" s="109" t="s">
        <v>169</v>
      </c>
      <c r="E1" s="22" t="s">
        <v>147</v>
      </c>
      <c r="F1" s="96" t="s">
        <v>0</v>
      </c>
      <c r="G1" s="99" t="s">
        <v>76</v>
      </c>
      <c r="H1" s="102" t="s">
        <v>170</v>
      </c>
      <c r="I1" s="105" t="s">
        <v>169</v>
      </c>
    </row>
    <row r="2" spans="1:9" ht="12.75">
      <c r="A2" s="107"/>
      <c r="B2" s="100"/>
      <c r="C2" s="103"/>
      <c r="D2" s="109"/>
      <c r="E2" s="23" t="s">
        <v>92</v>
      </c>
      <c r="F2" s="97"/>
      <c r="G2" s="100"/>
      <c r="H2" s="103"/>
      <c r="I2" s="105"/>
    </row>
    <row r="3" spans="1:9" ht="24.75" customHeight="1">
      <c r="A3" s="108"/>
      <c r="B3" s="101"/>
      <c r="C3" s="104"/>
      <c r="D3" s="109"/>
      <c r="E3" s="25"/>
      <c r="F3" s="98"/>
      <c r="G3" s="101"/>
      <c r="H3" s="104"/>
      <c r="I3" s="105"/>
    </row>
    <row r="4" spans="1:9" ht="12.75">
      <c r="A4" s="5" t="s">
        <v>24</v>
      </c>
      <c r="B4" s="6" t="s">
        <v>73</v>
      </c>
      <c r="C4" s="25">
        <f>SUM(C5)</f>
        <v>10000</v>
      </c>
      <c r="D4" s="25">
        <f>SUM(D5)</f>
        <v>10000</v>
      </c>
      <c r="E4" s="56"/>
      <c r="F4" s="18" t="s">
        <v>24</v>
      </c>
      <c r="G4" s="6" t="s">
        <v>73</v>
      </c>
      <c r="H4" s="25">
        <v>0</v>
      </c>
      <c r="I4" s="25">
        <v>0</v>
      </c>
    </row>
    <row r="5" spans="1:9" ht="12.75">
      <c r="A5" s="7" t="s">
        <v>4</v>
      </c>
      <c r="B5" s="8" t="s">
        <v>28</v>
      </c>
      <c r="C5" s="8">
        <v>10000</v>
      </c>
      <c r="D5" s="57">
        <v>10000</v>
      </c>
      <c r="E5" s="8"/>
      <c r="F5" s="19" t="s">
        <v>4</v>
      </c>
      <c r="G5" s="8" t="s">
        <v>28</v>
      </c>
      <c r="H5" s="12">
        <v>0</v>
      </c>
      <c r="I5" s="12">
        <v>0</v>
      </c>
    </row>
    <row r="6" spans="1:9" ht="12.75">
      <c r="A6" s="9" t="s">
        <v>25</v>
      </c>
      <c r="B6" s="10" t="s">
        <v>31</v>
      </c>
      <c r="C6" s="10">
        <f>SUM(C7:C11)</f>
        <v>20440</v>
      </c>
      <c r="D6" s="10">
        <f>SUM(D7:D11)</f>
        <v>20440</v>
      </c>
      <c r="E6" s="8"/>
      <c r="F6" s="20" t="s">
        <v>25</v>
      </c>
      <c r="G6" s="10" t="s">
        <v>31</v>
      </c>
      <c r="H6" s="15">
        <v>0</v>
      </c>
      <c r="I6" s="15">
        <v>0</v>
      </c>
    </row>
    <row r="7" spans="1:9" ht="12.75">
      <c r="A7" s="7" t="s">
        <v>33</v>
      </c>
      <c r="B7" s="8" t="s">
        <v>34</v>
      </c>
      <c r="C7" s="8">
        <v>15300</v>
      </c>
      <c r="D7" s="57">
        <v>15300</v>
      </c>
      <c r="E7" s="8"/>
      <c r="F7" s="19" t="s">
        <v>33</v>
      </c>
      <c r="G7" s="8" t="s">
        <v>34</v>
      </c>
      <c r="H7" s="15">
        <v>0</v>
      </c>
      <c r="I7" s="15">
        <v>0</v>
      </c>
    </row>
    <row r="8" spans="1:9" ht="12.75">
      <c r="A8" s="7" t="s">
        <v>5</v>
      </c>
      <c r="B8" s="8" t="s">
        <v>14</v>
      </c>
      <c r="C8" s="8">
        <v>1000</v>
      </c>
      <c r="D8" s="57">
        <v>1000</v>
      </c>
      <c r="E8" s="8"/>
      <c r="F8" s="19" t="s">
        <v>5</v>
      </c>
      <c r="G8" s="8" t="s">
        <v>14</v>
      </c>
      <c r="H8" s="12">
        <v>0</v>
      </c>
      <c r="I8" s="12">
        <v>0</v>
      </c>
    </row>
    <row r="9" spans="1:9" ht="12.75">
      <c r="A9" s="7" t="s">
        <v>81</v>
      </c>
      <c r="B9" s="8" t="s">
        <v>82</v>
      </c>
      <c r="C9" s="8">
        <v>1580</v>
      </c>
      <c r="D9" s="57">
        <v>1580</v>
      </c>
      <c r="E9" s="8"/>
      <c r="F9" s="19"/>
      <c r="G9" s="8"/>
      <c r="H9" s="12"/>
      <c r="I9" s="12"/>
    </row>
    <row r="10" spans="1:9" ht="12.75">
      <c r="A10" s="7" t="s">
        <v>6</v>
      </c>
      <c r="B10" s="8" t="s">
        <v>15</v>
      </c>
      <c r="C10" s="8">
        <v>1960</v>
      </c>
      <c r="D10" s="57">
        <v>1960</v>
      </c>
      <c r="E10" s="8"/>
      <c r="F10" s="19" t="s">
        <v>6</v>
      </c>
      <c r="G10" s="8" t="s">
        <v>15</v>
      </c>
      <c r="H10" s="12">
        <v>0</v>
      </c>
      <c r="I10" s="12">
        <v>0</v>
      </c>
    </row>
    <row r="11" spans="1:9" ht="12.75">
      <c r="A11" s="7" t="s">
        <v>7</v>
      </c>
      <c r="B11" s="8" t="s">
        <v>16</v>
      </c>
      <c r="C11" s="8">
        <v>600</v>
      </c>
      <c r="D11" s="57">
        <v>600</v>
      </c>
      <c r="E11" s="8"/>
      <c r="F11" s="19" t="s">
        <v>7</v>
      </c>
      <c r="G11" s="8" t="s">
        <v>16</v>
      </c>
      <c r="H11" s="12">
        <v>0</v>
      </c>
      <c r="I11" s="12">
        <v>0</v>
      </c>
    </row>
    <row r="12" spans="1:9" ht="12.75">
      <c r="A12" s="9" t="s">
        <v>27</v>
      </c>
      <c r="B12" s="10" t="s">
        <v>29</v>
      </c>
      <c r="C12" s="10">
        <f>SUM(C13:C15)</f>
        <v>5350</v>
      </c>
      <c r="D12" s="10">
        <f>SUM(D13:D15)</f>
        <v>5350</v>
      </c>
      <c r="E12" s="10"/>
      <c r="F12" s="20" t="s">
        <v>27</v>
      </c>
      <c r="G12" s="10" t="s">
        <v>29</v>
      </c>
      <c r="H12" s="13">
        <v>0</v>
      </c>
      <c r="I12" s="13">
        <v>0</v>
      </c>
    </row>
    <row r="13" spans="1:9" ht="12.75">
      <c r="A13" s="7" t="s">
        <v>8</v>
      </c>
      <c r="B13" s="8" t="s">
        <v>17</v>
      </c>
      <c r="C13" s="57">
        <v>3250</v>
      </c>
      <c r="D13" s="57">
        <v>3250</v>
      </c>
      <c r="E13" s="8"/>
      <c r="F13" s="19" t="s">
        <v>8</v>
      </c>
      <c r="G13" s="8" t="s">
        <v>17</v>
      </c>
      <c r="H13" s="15">
        <v>0</v>
      </c>
      <c r="I13" s="15">
        <v>0</v>
      </c>
    </row>
    <row r="14" spans="1:9" ht="12.75">
      <c r="A14" s="7" t="s">
        <v>9</v>
      </c>
      <c r="B14" s="8" t="s">
        <v>18</v>
      </c>
      <c r="C14" s="57">
        <v>1300</v>
      </c>
      <c r="D14" s="57">
        <v>1300</v>
      </c>
      <c r="E14" s="8"/>
      <c r="F14" s="19" t="s">
        <v>9</v>
      </c>
      <c r="G14" s="8" t="s">
        <v>18</v>
      </c>
      <c r="H14" s="12">
        <v>0</v>
      </c>
      <c r="I14" s="12">
        <v>0</v>
      </c>
    </row>
    <row r="15" spans="1:9" ht="12.75">
      <c r="A15" s="7" t="s">
        <v>10</v>
      </c>
      <c r="B15" s="8" t="s">
        <v>19</v>
      </c>
      <c r="C15" s="57">
        <v>800</v>
      </c>
      <c r="D15" s="57">
        <v>800</v>
      </c>
      <c r="E15" s="8"/>
      <c r="F15" s="19" t="s">
        <v>10</v>
      </c>
      <c r="G15" s="8" t="s">
        <v>19</v>
      </c>
      <c r="H15" s="12">
        <v>0</v>
      </c>
      <c r="I15" s="12">
        <v>0</v>
      </c>
    </row>
    <row r="16" spans="1:9" ht="12.75">
      <c r="A16" s="9" t="s">
        <v>26</v>
      </c>
      <c r="B16" s="10" t="s">
        <v>30</v>
      </c>
      <c r="C16" s="13">
        <f>SUM(D16:E16)</f>
        <v>186930</v>
      </c>
      <c r="D16" s="13">
        <f>SUM(D17:D27)</f>
        <v>92130</v>
      </c>
      <c r="E16" s="13">
        <f>SUM(E17:E27)</f>
        <v>94800</v>
      </c>
      <c r="F16" s="20" t="s">
        <v>26</v>
      </c>
      <c r="G16" s="10" t="s">
        <v>30</v>
      </c>
      <c r="H16" s="13">
        <v>0</v>
      </c>
      <c r="I16" s="13">
        <v>0</v>
      </c>
    </row>
    <row r="17" spans="1:9" ht="12.75">
      <c r="A17" s="7" t="s">
        <v>74</v>
      </c>
      <c r="B17" s="8" t="s">
        <v>75</v>
      </c>
      <c r="C17" s="14">
        <f aca="true" t="shared" si="0" ref="C17:C32">SUM(D17,E17)</f>
        <v>54300</v>
      </c>
      <c r="D17" s="58">
        <v>18000</v>
      </c>
      <c r="E17" s="14">
        <v>36300</v>
      </c>
      <c r="F17" s="19" t="s">
        <v>74</v>
      </c>
      <c r="G17" s="8" t="s">
        <v>75</v>
      </c>
      <c r="H17" s="14">
        <v>0</v>
      </c>
      <c r="I17" s="14">
        <v>0</v>
      </c>
    </row>
    <row r="18" spans="1:9" ht="12.75">
      <c r="A18" s="7" t="s">
        <v>37</v>
      </c>
      <c r="B18" s="8" t="s">
        <v>39</v>
      </c>
      <c r="C18" s="14">
        <f t="shared" si="0"/>
        <v>400</v>
      </c>
      <c r="D18" s="57">
        <v>400</v>
      </c>
      <c r="E18" s="14"/>
      <c r="F18" s="19" t="s">
        <v>37</v>
      </c>
      <c r="G18" s="8" t="s">
        <v>39</v>
      </c>
      <c r="H18" s="12">
        <v>0</v>
      </c>
      <c r="I18" s="12">
        <v>0</v>
      </c>
    </row>
    <row r="19" spans="1:9" ht="12.75">
      <c r="A19" s="7" t="s">
        <v>51</v>
      </c>
      <c r="B19" s="8" t="s">
        <v>52</v>
      </c>
      <c r="C19" s="14">
        <f t="shared" si="0"/>
        <v>5280</v>
      </c>
      <c r="D19" s="58">
        <v>480</v>
      </c>
      <c r="E19" s="14">
        <v>4800</v>
      </c>
      <c r="F19" s="19" t="s">
        <v>51</v>
      </c>
      <c r="G19" s="8" t="s">
        <v>52</v>
      </c>
      <c r="H19" s="15">
        <v>0</v>
      </c>
      <c r="I19" s="15">
        <v>0</v>
      </c>
    </row>
    <row r="20" spans="1:9" ht="12.75">
      <c r="A20" s="7" t="s">
        <v>38</v>
      </c>
      <c r="B20" s="8" t="s">
        <v>125</v>
      </c>
      <c r="C20" s="14">
        <f t="shared" si="0"/>
        <v>1000</v>
      </c>
      <c r="D20" s="58">
        <v>500</v>
      </c>
      <c r="E20" s="14">
        <v>500</v>
      </c>
      <c r="F20" s="19"/>
      <c r="G20" s="8"/>
      <c r="H20" s="15"/>
      <c r="I20" s="15"/>
    </row>
    <row r="21" spans="1:9" ht="12.75">
      <c r="A21" s="7" t="s">
        <v>12</v>
      </c>
      <c r="B21" s="8" t="s">
        <v>20</v>
      </c>
      <c r="C21" s="14">
        <f t="shared" si="0"/>
        <v>12450</v>
      </c>
      <c r="D21" s="58">
        <v>7450</v>
      </c>
      <c r="E21" s="14">
        <v>5000</v>
      </c>
      <c r="F21" s="19" t="s">
        <v>12</v>
      </c>
      <c r="G21" s="8" t="s">
        <v>20</v>
      </c>
      <c r="H21" s="15">
        <v>0</v>
      </c>
      <c r="I21" s="15">
        <v>0</v>
      </c>
    </row>
    <row r="22" spans="1:9" ht="12.75">
      <c r="A22" s="7" t="s">
        <v>11</v>
      </c>
      <c r="B22" s="8" t="s">
        <v>21</v>
      </c>
      <c r="C22" s="14">
        <f t="shared" si="0"/>
        <v>84500</v>
      </c>
      <c r="D22" s="58">
        <v>46500</v>
      </c>
      <c r="E22" s="14">
        <v>38000</v>
      </c>
      <c r="F22" s="19" t="s">
        <v>11</v>
      </c>
      <c r="G22" s="8" t="s">
        <v>21</v>
      </c>
      <c r="H22" s="15">
        <v>0</v>
      </c>
      <c r="I22" s="15">
        <v>0</v>
      </c>
    </row>
    <row r="23" spans="1:9" ht="12.75">
      <c r="A23" s="7" t="s">
        <v>13</v>
      </c>
      <c r="B23" s="8" t="s">
        <v>22</v>
      </c>
      <c r="C23" s="14">
        <f t="shared" si="0"/>
        <v>16500</v>
      </c>
      <c r="D23" s="58">
        <v>9000</v>
      </c>
      <c r="E23" s="14">
        <v>7500</v>
      </c>
      <c r="F23" s="19" t="s">
        <v>13</v>
      </c>
      <c r="G23" s="8" t="s">
        <v>22</v>
      </c>
      <c r="H23" s="15">
        <v>0</v>
      </c>
      <c r="I23" s="15">
        <v>0</v>
      </c>
    </row>
    <row r="24" spans="1:9" ht="12.75">
      <c r="A24" s="7" t="s">
        <v>41</v>
      </c>
      <c r="B24" s="8" t="s">
        <v>42</v>
      </c>
      <c r="C24" s="14">
        <f t="shared" si="0"/>
        <v>8000</v>
      </c>
      <c r="D24" s="58">
        <v>7000</v>
      </c>
      <c r="E24" s="14">
        <v>1000</v>
      </c>
      <c r="F24" s="19" t="s">
        <v>41</v>
      </c>
      <c r="G24" s="8" t="s">
        <v>42</v>
      </c>
      <c r="H24" s="15">
        <v>0</v>
      </c>
      <c r="I24" s="15">
        <v>0</v>
      </c>
    </row>
    <row r="25" spans="1:9" ht="12.75">
      <c r="A25" s="7" t="s">
        <v>43</v>
      </c>
      <c r="B25" s="8" t="s">
        <v>44</v>
      </c>
      <c r="C25" s="14">
        <f t="shared" si="0"/>
        <v>1700</v>
      </c>
      <c r="D25" s="58">
        <v>700</v>
      </c>
      <c r="E25" s="14">
        <v>1000</v>
      </c>
      <c r="F25" s="19" t="s">
        <v>43</v>
      </c>
      <c r="G25" s="8" t="s">
        <v>44</v>
      </c>
      <c r="H25" s="15">
        <v>0</v>
      </c>
      <c r="I25" s="15">
        <v>0</v>
      </c>
    </row>
    <row r="26" spans="1:9" ht="12.75">
      <c r="A26" s="7" t="s">
        <v>45</v>
      </c>
      <c r="B26" s="8" t="s">
        <v>46</v>
      </c>
      <c r="C26" s="14">
        <f t="shared" si="0"/>
        <v>1800</v>
      </c>
      <c r="D26" s="58">
        <v>1300</v>
      </c>
      <c r="E26" s="14">
        <v>500</v>
      </c>
      <c r="F26" s="19" t="s">
        <v>45</v>
      </c>
      <c r="G26" s="8" t="s">
        <v>46</v>
      </c>
      <c r="H26" s="15">
        <v>0</v>
      </c>
      <c r="I26" s="15">
        <v>0</v>
      </c>
    </row>
    <row r="27" spans="1:9" ht="12.75">
      <c r="A27" s="7" t="s">
        <v>83</v>
      </c>
      <c r="B27" s="8" t="s">
        <v>84</v>
      </c>
      <c r="C27" s="14">
        <f t="shared" si="0"/>
        <v>1000</v>
      </c>
      <c r="D27" s="57">
        <v>800</v>
      </c>
      <c r="E27" s="14">
        <v>200</v>
      </c>
      <c r="F27" s="19" t="s">
        <v>47</v>
      </c>
      <c r="G27" s="8" t="s">
        <v>48</v>
      </c>
      <c r="H27" s="12">
        <v>0</v>
      </c>
      <c r="I27" s="12">
        <v>0</v>
      </c>
    </row>
    <row r="28" spans="1:9" ht="12.75">
      <c r="A28" s="9" t="s">
        <v>119</v>
      </c>
      <c r="B28" s="10" t="s">
        <v>126</v>
      </c>
      <c r="C28" s="13">
        <f t="shared" si="0"/>
        <v>25000</v>
      </c>
      <c r="D28" s="59">
        <f>SUM(D29:D30)</f>
        <v>23200</v>
      </c>
      <c r="E28" s="13">
        <f>SUM(E29:E30)</f>
        <v>1800</v>
      </c>
      <c r="F28" s="19"/>
      <c r="G28" s="8"/>
      <c r="H28" s="12"/>
      <c r="I28" s="12"/>
    </row>
    <row r="29" spans="1:9" ht="12.75">
      <c r="A29" s="7" t="s">
        <v>121</v>
      </c>
      <c r="B29" s="8" t="s">
        <v>127</v>
      </c>
      <c r="C29" s="14">
        <f t="shared" si="0"/>
        <v>1200</v>
      </c>
      <c r="D29" s="57">
        <v>1200</v>
      </c>
      <c r="E29" s="14"/>
      <c r="F29" s="19"/>
      <c r="G29" s="8"/>
      <c r="H29" s="12"/>
      <c r="I29" s="12"/>
    </row>
    <row r="30" spans="1:9" ht="12.75">
      <c r="A30" s="7" t="s">
        <v>123</v>
      </c>
      <c r="B30" s="8" t="s">
        <v>128</v>
      </c>
      <c r="C30" s="14">
        <f t="shared" si="0"/>
        <v>23800</v>
      </c>
      <c r="D30" s="57">
        <v>22000</v>
      </c>
      <c r="E30" s="14">
        <v>1800</v>
      </c>
      <c r="F30" s="19"/>
      <c r="G30" s="8"/>
      <c r="H30" s="12"/>
      <c r="I30" s="12"/>
    </row>
    <row r="31" spans="1:9" ht="12.75">
      <c r="A31" s="9" t="s">
        <v>166</v>
      </c>
      <c r="B31" s="10" t="s">
        <v>167</v>
      </c>
      <c r="C31" s="95">
        <v>10000</v>
      </c>
      <c r="D31" s="57">
        <v>0</v>
      </c>
      <c r="E31" s="13">
        <v>10000</v>
      </c>
      <c r="F31" s="19"/>
      <c r="G31" s="8"/>
      <c r="H31" s="12"/>
      <c r="I31" s="12"/>
    </row>
    <row r="32" spans="1:9" ht="12.75">
      <c r="A32" s="9" t="s">
        <v>136</v>
      </c>
      <c r="B32" s="10" t="s">
        <v>137</v>
      </c>
      <c r="C32" s="60">
        <f t="shared" si="0"/>
        <v>5500</v>
      </c>
      <c r="D32" s="59">
        <f>SUM(D33:D35)</f>
        <v>1500</v>
      </c>
      <c r="E32" s="14">
        <f>SUM(E33:E35)</f>
        <v>4000</v>
      </c>
      <c r="F32" s="19"/>
      <c r="G32" s="8"/>
      <c r="H32" s="12"/>
      <c r="I32" s="12"/>
    </row>
    <row r="33" spans="1:9" ht="12.75">
      <c r="A33" s="55" t="s">
        <v>153</v>
      </c>
      <c r="B33" s="10" t="s">
        <v>154</v>
      </c>
      <c r="C33" s="60">
        <v>2000</v>
      </c>
      <c r="D33" s="59">
        <v>0</v>
      </c>
      <c r="E33" s="14">
        <v>2000</v>
      </c>
      <c r="F33" s="19"/>
      <c r="G33" s="8"/>
      <c r="H33" s="12"/>
      <c r="I33" s="12"/>
    </row>
    <row r="34" spans="1:9" ht="12.75">
      <c r="A34" s="55" t="s">
        <v>138</v>
      </c>
      <c r="B34" s="10" t="s">
        <v>155</v>
      </c>
      <c r="C34" s="60">
        <v>2000</v>
      </c>
      <c r="D34" s="59">
        <v>0</v>
      </c>
      <c r="E34" s="14">
        <v>2000</v>
      </c>
      <c r="F34" s="19"/>
      <c r="G34" s="8"/>
      <c r="H34" s="12"/>
      <c r="I34" s="12"/>
    </row>
    <row r="35" spans="1:9" ht="12.75">
      <c r="A35" s="37" t="s">
        <v>116</v>
      </c>
      <c r="B35" s="10" t="s">
        <v>117</v>
      </c>
      <c r="C35" s="61">
        <f>SUM(D35,E35)</f>
        <v>1500</v>
      </c>
      <c r="D35" s="57">
        <v>1500</v>
      </c>
      <c r="E35" s="14"/>
      <c r="F35" s="19"/>
      <c r="G35" s="8"/>
      <c r="H35" s="12"/>
      <c r="I35" s="12"/>
    </row>
    <row r="36" spans="1:9" ht="10.5" customHeight="1">
      <c r="A36" s="11"/>
      <c r="B36" s="10" t="s">
        <v>32</v>
      </c>
      <c r="C36" s="13">
        <f>SUM(C4,C6,C12,C16,C28,C32,C31)</f>
        <v>263220</v>
      </c>
      <c r="D36" s="13">
        <f>SUM(D4,D6,D12,D16,D28,D32)</f>
        <v>152620</v>
      </c>
      <c r="E36" s="13">
        <f>SUM(E16,E28,E32,E31)</f>
        <v>110600</v>
      </c>
      <c r="F36" s="21"/>
      <c r="G36" s="10" t="s">
        <v>32</v>
      </c>
      <c r="H36" s="13">
        <v>0</v>
      </c>
      <c r="I36" s="13">
        <v>0</v>
      </c>
    </row>
    <row r="37" spans="3:5" ht="12.75">
      <c r="C37" s="30"/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49" ht="12.75">
      <c r="E49" s="17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</sheetData>
  <sheetProtection/>
  <mergeCells count="8">
    <mergeCell ref="F1:F3"/>
    <mergeCell ref="G1:G3"/>
    <mergeCell ref="H1:H3"/>
    <mergeCell ref="I1:I3"/>
    <mergeCell ref="A1:A3"/>
    <mergeCell ref="B1:B3"/>
    <mergeCell ref="C1:C3"/>
    <mergeCell ref="D1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11.140625" style="0" bestFit="1" customWidth="1"/>
    <col min="2" max="2" width="29.00390625" style="0" customWidth="1"/>
    <col min="3" max="3" width="12.57421875" style="0" customWidth="1"/>
    <col min="4" max="5" width="14.00390625" style="0" customWidth="1"/>
    <col min="6" max="7" width="14.8515625" style="0" customWidth="1"/>
    <col min="8" max="9" width="10.8515625" style="0" customWidth="1"/>
    <col min="10" max="10" width="10.7109375" style="0" customWidth="1"/>
  </cols>
  <sheetData>
    <row r="1" spans="2:3" ht="12.75">
      <c r="B1" s="2" t="s">
        <v>56</v>
      </c>
      <c r="C1" s="2"/>
    </row>
    <row r="2" spans="1:11" ht="12.75" customHeight="1">
      <c r="A2" s="117" t="s">
        <v>0</v>
      </c>
      <c r="B2" s="99" t="s">
        <v>1</v>
      </c>
      <c r="C2" s="110" t="s">
        <v>148</v>
      </c>
      <c r="D2" s="110" t="s">
        <v>148</v>
      </c>
      <c r="E2" s="110" t="s">
        <v>148</v>
      </c>
      <c r="F2" s="113" t="s">
        <v>90</v>
      </c>
      <c r="G2" s="113" t="s">
        <v>90</v>
      </c>
      <c r="H2" s="116" t="s">
        <v>91</v>
      </c>
      <c r="I2" s="116" t="s">
        <v>91</v>
      </c>
      <c r="J2" s="113" t="s">
        <v>145</v>
      </c>
      <c r="K2" s="110" t="s">
        <v>149</v>
      </c>
    </row>
    <row r="3" spans="1:11" ht="12.75">
      <c r="A3" s="118"/>
      <c r="B3" s="100"/>
      <c r="C3" s="111"/>
      <c r="D3" s="111"/>
      <c r="E3" s="111"/>
      <c r="F3" s="114"/>
      <c r="G3" s="114"/>
      <c r="H3" s="116"/>
      <c r="I3" s="116"/>
      <c r="J3" s="120"/>
      <c r="K3" s="111"/>
    </row>
    <row r="4" spans="1:11" ht="12.75">
      <c r="A4" s="118"/>
      <c r="B4" s="100"/>
      <c r="C4" s="112"/>
      <c r="D4" s="112"/>
      <c r="E4" s="112"/>
      <c r="F4" s="115"/>
      <c r="G4" s="115"/>
      <c r="H4" s="116"/>
      <c r="I4" s="116"/>
      <c r="J4" s="121"/>
      <c r="K4" s="112"/>
    </row>
    <row r="5" spans="1:11" ht="22.5" customHeight="1">
      <c r="A5" s="118"/>
      <c r="B5" s="100"/>
      <c r="C5" s="99" t="s">
        <v>77</v>
      </c>
      <c r="D5" s="99" t="s">
        <v>54</v>
      </c>
      <c r="E5" s="99" t="s">
        <v>162</v>
      </c>
      <c r="F5" s="99" t="s">
        <v>53</v>
      </c>
      <c r="G5" s="99" t="s">
        <v>163</v>
      </c>
      <c r="H5" s="99" t="s">
        <v>55</v>
      </c>
      <c r="I5" s="99" t="s">
        <v>164</v>
      </c>
      <c r="J5" s="99" t="s">
        <v>89</v>
      </c>
      <c r="K5" s="99" t="s">
        <v>89</v>
      </c>
    </row>
    <row r="6" spans="1:11" ht="12.75">
      <c r="A6" s="119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>
      <c r="A7" s="31" t="s">
        <v>100</v>
      </c>
      <c r="B7" s="3" t="s">
        <v>134</v>
      </c>
      <c r="C7" s="79">
        <v>3</v>
      </c>
      <c r="D7" s="79">
        <v>44</v>
      </c>
      <c r="E7" s="79">
        <v>1</v>
      </c>
      <c r="F7" s="79">
        <v>22.5</v>
      </c>
      <c r="G7" s="79">
        <v>1</v>
      </c>
      <c r="H7" s="79">
        <v>23.5</v>
      </c>
      <c r="I7" s="79">
        <v>2</v>
      </c>
      <c r="J7" s="79">
        <v>11</v>
      </c>
      <c r="K7" s="79">
        <v>25</v>
      </c>
    </row>
    <row r="8" spans="1:11" ht="12.75">
      <c r="A8" s="31" t="s">
        <v>133</v>
      </c>
      <c r="B8" s="3" t="s">
        <v>135</v>
      </c>
      <c r="C8" s="79">
        <v>3</v>
      </c>
      <c r="D8" s="79">
        <v>44</v>
      </c>
      <c r="E8" s="79">
        <v>1</v>
      </c>
      <c r="F8" s="79">
        <v>22.5</v>
      </c>
      <c r="G8" s="79">
        <v>1</v>
      </c>
      <c r="H8" s="79">
        <v>23.5</v>
      </c>
      <c r="I8" s="79">
        <v>2</v>
      </c>
      <c r="J8" s="79">
        <v>11</v>
      </c>
      <c r="K8" s="79">
        <v>25</v>
      </c>
    </row>
    <row r="9" spans="1:11" ht="12.75">
      <c r="A9" s="31" t="s">
        <v>129</v>
      </c>
      <c r="B9" s="3" t="s">
        <v>58</v>
      </c>
      <c r="C9" s="80">
        <v>0</v>
      </c>
      <c r="D9" s="80">
        <v>33</v>
      </c>
      <c r="E9" s="80">
        <v>1</v>
      </c>
      <c r="F9" s="80">
        <v>16</v>
      </c>
      <c r="G9" s="80">
        <v>1</v>
      </c>
      <c r="H9" s="80">
        <v>16</v>
      </c>
      <c r="I9" s="80">
        <v>2</v>
      </c>
      <c r="J9" s="80">
        <v>4</v>
      </c>
      <c r="K9" s="80">
        <v>12</v>
      </c>
    </row>
    <row r="10" spans="1:11" ht="12.75">
      <c r="A10" s="31" t="s">
        <v>101</v>
      </c>
      <c r="B10" s="3" t="s">
        <v>59</v>
      </c>
      <c r="C10" s="80">
        <v>0</v>
      </c>
      <c r="D10" s="80">
        <v>11</v>
      </c>
      <c r="E10" s="80"/>
      <c r="F10" s="80">
        <v>6.5</v>
      </c>
      <c r="G10" s="80"/>
      <c r="H10" s="80">
        <v>7.5</v>
      </c>
      <c r="I10" s="80"/>
      <c r="J10" s="80">
        <v>7</v>
      </c>
      <c r="K10" s="80">
        <v>13</v>
      </c>
    </row>
    <row r="11" spans="1:11" ht="12.75">
      <c r="A11" s="33" t="s">
        <v>102</v>
      </c>
      <c r="B11" s="3" t="s">
        <v>78</v>
      </c>
      <c r="C11" s="81">
        <v>0</v>
      </c>
      <c r="D11" s="81">
        <v>0</v>
      </c>
      <c r="E11" s="81"/>
      <c r="F11" s="81">
        <v>0</v>
      </c>
      <c r="G11" s="81"/>
      <c r="H11" s="81">
        <v>0</v>
      </c>
      <c r="I11" s="81"/>
      <c r="J11" s="81">
        <v>1</v>
      </c>
      <c r="K11" s="81">
        <v>1</v>
      </c>
    </row>
    <row r="12" spans="1:11" ht="12.75">
      <c r="A12" s="31" t="s">
        <v>103</v>
      </c>
      <c r="B12" s="3" t="s">
        <v>60</v>
      </c>
      <c r="C12" s="82"/>
      <c r="D12" s="82">
        <v>1</v>
      </c>
      <c r="E12" s="82"/>
      <c r="F12" s="82">
        <v>1</v>
      </c>
      <c r="G12" s="82"/>
      <c r="H12" s="82">
        <v>1</v>
      </c>
      <c r="I12" s="82"/>
      <c r="J12" s="82">
        <v>0</v>
      </c>
      <c r="K12" s="82">
        <v>0</v>
      </c>
    </row>
    <row r="13" spans="1:11" ht="12.75">
      <c r="A13" s="31" t="s">
        <v>104</v>
      </c>
      <c r="B13" s="3" t="s">
        <v>69</v>
      </c>
      <c r="C13" s="79">
        <v>116</v>
      </c>
      <c r="D13" s="79">
        <v>320</v>
      </c>
      <c r="E13" s="79"/>
      <c r="F13" s="79">
        <v>189</v>
      </c>
      <c r="G13" s="79"/>
      <c r="H13" s="79">
        <v>203</v>
      </c>
      <c r="I13" s="79"/>
      <c r="J13" s="79">
        <f>SUM(J14:J18)</f>
        <v>0</v>
      </c>
      <c r="K13" s="79">
        <f>SUM(K14:K18)</f>
        <v>0</v>
      </c>
    </row>
    <row r="14" spans="1:11" ht="12.75">
      <c r="A14" s="31" t="s">
        <v>105</v>
      </c>
      <c r="B14" s="3" t="s">
        <v>61</v>
      </c>
      <c r="C14" s="80"/>
      <c r="D14" s="80">
        <v>93</v>
      </c>
      <c r="E14" s="80"/>
      <c r="F14" s="80">
        <v>97</v>
      </c>
      <c r="G14" s="80"/>
      <c r="H14" s="80">
        <v>203</v>
      </c>
      <c r="I14" s="80"/>
      <c r="J14" s="80">
        <v>0</v>
      </c>
      <c r="K14" s="80">
        <v>0</v>
      </c>
    </row>
    <row r="15" spans="1:11" ht="12.75">
      <c r="A15" s="31" t="s">
        <v>106</v>
      </c>
      <c r="B15" s="3" t="s">
        <v>62</v>
      </c>
      <c r="C15" s="80"/>
      <c r="D15" s="80">
        <v>193</v>
      </c>
      <c r="E15" s="80"/>
      <c r="F15" s="80">
        <v>71</v>
      </c>
      <c r="G15" s="80"/>
      <c r="H15" s="80">
        <v>0</v>
      </c>
      <c r="I15" s="80"/>
      <c r="J15" s="80">
        <v>0</v>
      </c>
      <c r="K15" s="80">
        <v>0</v>
      </c>
    </row>
    <row r="16" spans="1:11" ht="12.75">
      <c r="A16" s="31" t="s">
        <v>107</v>
      </c>
      <c r="B16" s="3" t="s">
        <v>142</v>
      </c>
      <c r="C16" s="80">
        <v>97</v>
      </c>
      <c r="D16" s="80">
        <v>30</v>
      </c>
      <c r="E16" s="80"/>
      <c r="F16" s="80">
        <v>0</v>
      </c>
      <c r="G16" s="80"/>
      <c r="H16" s="80">
        <v>0</v>
      </c>
      <c r="I16" s="80"/>
      <c r="J16" s="80">
        <v>0</v>
      </c>
      <c r="K16" s="80">
        <v>0</v>
      </c>
    </row>
    <row r="17" spans="1:11" ht="12.75">
      <c r="A17" s="31"/>
      <c r="B17" s="3" t="s">
        <v>93</v>
      </c>
      <c r="C17" s="80">
        <v>19</v>
      </c>
      <c r="D17" s="80">
        <v>4</v>
      </c>
      <c r="E17" s="80"/>
      <c r="F17" s="80">
        <v>21</v>
      </c>
      <c r="G17" s="80"/>
      <c r="H17" s="80">
        <v>0</v>
      </c>
      <c r="I17" s="80"/>
      <c r="J17" s="80">
        <v>0</v>
      </c>
      <c r="K17" s="80">
        <v>0</v>
      </c>
    </row>
    <row r="18" spans="1:11" ht="12.75">
      <c r="A18" s="31"/>
      <c r="B18" s="3" t="s">
        <v>99</v>
      </c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2.75">
      <c r="A19" s="31" t="s">
        <v>108</v>
      </c>
      <c r="B19" s="3" t="s">
        <v>64</v>
      </c>
      <c r="C19" s="80"/>
      <c r="D19" s="80">
        <v>157</v>
      </c>
      <c r="E19" s="80"/>
      <c r="F19" s="80">
        <v>121</v>
      </c>
      <c r="G19" s="80"/>
      <c r="H19" s="80">
        <v>124</v>
      </c>
      <c r="I19" s="80"/>
      <c r="J19" s="80">
        <v>0</v>
      </c>
      <c r="K19" s="80">
        <v>0</v>
      </c>
    </row>
    <row r="20" spans="1:11" ht="12.75">
      <c r="A20" s="31" t="s">
        <v>109</v>
      </c>
      <c r="B20" s="3" t="s">
        <v>65</v>
      </c>
      <c r="C20" s="80">
        <v>5</v>
      </c>
      <c r="D20" s="80">
        <v>13</v>
      </c>
      <c r="E20" s="80">
        <v>1</v>
      </c>
      <c r="F20" s="80">
        <v>7</v>
      </c>
      <c r="G20" s="80">
        <v>1</v>
      </c>
      <c r="H20" s="80">
        <v>9</v>
      </c>
      <c r="I20" s="80">
        <v>2</v>
      </c>
      <c r="J20" s="80">
        <v>0</v>
      </c>
      <c r="K20" s="80">
        <v>0</v>
      </c>
    </row>
    <row r="21" spans="1:11" ht="12.75">
      <c r="A21" s="31" t="s">
        <v>110</v>
      </c>
      <c r="B21" s="3" t="s">
        <v>67</v>
      </c>
      <c r="C21" s="80">
        <v>20</v>
      </c>
      <c r="D21" s="80">
        <v>3</v>
      </c>
      <c r="E21" s="80"/>
      <c r="F21" s="80">
        <v>0</v>
      </c>
      <c r="G21" s="80"/>
      <c r="H21" s="80">
        <v>0</v>
      </c>
      <c r="I21" s="80"/>
      <c r="J21" s="80">
        <v>0</v>
      </c>
      <c r="K21" s="80"/>
    </row>
    <row r="22" spans="1:11" ht="12.75">
      <c r="A22" s="31" t="s">
        <v>111</v>
      </c>
      <c r="B22" s="3" t="s">
        <v>66</v>
      </c>
      <c r="C22" s="83">
        <v>3785</v>
      </c>
      <c r="D22" s="83"/>
      <c r="E22" s="83"/>
      <c r="F22" s="83">
        <v>223</v>
      </c>
      <c r="G22" s="83"/>
      <c r="H22" s="80">
        <v>3228</v>
      </c>
      <c r="I22" s="80"/>
      <c r="J22" s="83">
        <v>902</v>
      </c>
      <c r="K22" s="80">
        <v>1646</v>
      </c>
    </row>
    <row r="23" spans="1:11" ht="12.75">
      <c r="A23" s="31" t="s">
        <v>112</v>
      </c>
      <c r="B23" s="3" t="s">
        <v>68</v>
      </c>
      <c r="C23" s="80">
        <v>0</v>
      </c>
      <c r="D23" s="80"/>
      <c r="E23" s="80"/>
      <c r="F23" s="80">
        <v>0</v>
      </c>
      <c r="G23" s="80"/>
      <c r="H23" s="80">
        <v>0</v>
      </c>
      <c r="I23" s="80"/>
      <c r="J23" s="80">
        <v>0</v>
      </c>
      <c r="K23" s="80">
        <v>0</v>
      </c>
    </row>
    <row r="24" spans="1:11" ht="12.75">
      <c r="A24" s="34" t="s">
        <v>130</v>
      </c>
      <c r="B24" s="35" t="s">
        <v>150</v>
      </c>
      <c r="C24" s="84"/>
      <c r="D24" s="84"/>
      <c r="E24" s="84"/>
      <c r="F24" s="84"/>
      <c r="G24" s="84"/>
      <c r="H24" s="84">
        <v>0</v>
      </c>
      <c r="I24" s="84"/>
      <c r="J24" s="84">
        <v>27</v>
      </c>
      <c r="K24" s="84">
        <v>82</v>
      </c>
    </row>
    <row r="25" spans="1:11" ht="12.75">
      <c r="A25" s="36" t="s">
        <v>113</v>
      </c>
      <c r="B25" s="35" t="s">
        <v>140</v>
      </c>
      <c r="C25" s="84"/>
      <c r="D25" s="84"/>
      <c r="E25" s="84"/>
      <c r="F25" s="84"/>
      <c r="G25" s="84"/>
      <c r="H25" s="84">
        <v>0</v>
      </c>
      <c r="I25" s="84"/>
      <c r="J25" s="84">
        <v>37</v>
      </c>
      <c r="K25" s="84">
        <v>73</v>
      </c>
    </row>
    <row r="26" spans="1:11" ht="12.75">
      <c r="A26" s="36" t="s">
        <v>114</v>
      </c>
      <c r="B26" s="35" t="s">
        <v>141</v>
      </c>
      <c r="C26" s="84">
        <v>0</v>
      </c>
      <c r="D26" s="84">
        <v>0</v>
      </c>
      <c r="E26" s="84">
        <v>22</v>
      </c>
      <c r="F26" s="84">
        <v>0</v>
      </c>
      <c r="G26" s="84">
        <v>18</v>
      </c>
      <c r="H26" s="84">
        <v>0</v>
      </c>
      <c r="I26" s="84">
        <v>39</v>
      </c>
      <c r="J26" s="84">
        <v>0</v>
      </c>
      <c r="K26" s="84">
        <v>15</v>
      </c>
    </row>
    <row r="27" spans="1:11" ht="12.75">
      <c r="A27" s="31" t="s">
        <v>115</v>
      </c>
      <c r="B27" s="3" t="s">
        <v>151</v>
      </c>
      <c r="C27" s="80">
        <v>0</v>
      </c>
      <c r="D27" s="80">
        <v>0</v>
      </c>
      <c r="E27" s="80"/>
      <c r="F27" s="80">
        <v>0</v>
      </c>
      <c r="G27" s="80"/>
      <c r="H27" s="80">
        <v>0</v>
      </c>
      <c r="I27" s="80"/>
      <c r="J27" s="80">
        <v>2</v>
      </c>
      <c r="K27" s="80">
        <v>6</v>
      </c>
    </row>
    <row r="28" spans="1:11" ht="12.75">
      <c r="A28" s="31" t="s">
        <v>131</v>
      </c>
      <c r="B28" s="3" t="s">
        <v>79</v>
      </c>
      <c r="C28" s="80">
        <v>0</v>
      </c>
      <c r="D28" s="80">
        <v>0</v>
      </c>
      <c r="E28" s="80"/>
      <c r="F28" s="80">
        <v>0</v>
      </c>
      <c r="G28" s="80"/>
      <c r="H28" s="80">
        <v>0</v>
      </c>
      <c r="I28" s="80"/>
      <c r="J28" s="80"/>
      <c r="K28" s="80">
        <v>0</v>
      </c>
    </row>
    <row r="29" spans="1:11" ht="12.75">
      <c r="A29" s="3"/>
      <c r="B29" s="32"/>
      <c r="C29" s="80">
        <v>0</v>
      </c>
      <c r="D29" s="53"/>
      <c r="E29" s="53"/>
      <c r="F29" s="53"/>
      <c r="G29" s="53"/>
      <c r="H29" s="94"/>
      <c r="I29" s="94"/>
      <c r="J29" s="80"/>
      <c r="K29" s="85"/>
    </row>
    <row r="30" spans="4:11" ht="12.75">
      <c r="D30" s="54"/>
      <c r="E30" s="54"/>
      <c r="F30" s="54"/>
      <c r="G30" s="54"/>
      <c r="H30" s="54"/>
      <c r="I30" s="54"/>
      <c r="J30" s="54"/>
      <c r="K30" s="54"/>
    </row>
    <row r="34" ht="55.5" customHeight="1"/>
    <row r="36" ht="102" customHeight="1"/>
    <row r="38" ht="12.75">
      <c r="B38" s="2" t="s">
        <v>94</v>
      </c>
    </row>
    <row r="39" spans="2:3" ht="12.75">
      <c r="B39" s="99" t="s">
        <v>1</v>
      </c>
      <c r="C39" s="110" t="s">
        <v>95</v>
      </c>
    </row>
    <row r="40" spans="2:3" ht="12.75">
      <c r="B40" s="100"/>
      <c r="C40" s="111"/>
    </row>
    <row r="41" spans="2:3" ht="12.75">
      <c r="B41" s="100"/>
      <c r="C41" s="112"/>
    </row>
    <row r="42" spans="2:3" ht="12.75">
      <c r="B42" s="100"/>
      <c r="C42" s="99" t="s">
        <v>165</v>
      </c>
    </row>
    <row r="43" spans="2:3" ht="12.75">
      <c r="B43" s="101"/>
      <c r="C43" s="101"/>
    </row>
    <row r="44" spans="2:3" ht="12.75">
      <c r="B44" s="3" t="s">
        <v>57</v>
      </c>
      <c r="C44" s="3">
        <v>3</v>
      </c>
    </row>
    <row r="45" spans="2:3" ht="12.75">
      <c r="B45" s="3" t="s">
        <v>58</v>
      </c>
      <c r="C45" s="3">
        <v>0</v>
      </c>
    </row>
    <row r="46" spans="2:3" ht="12.75">
      <c r="B46" s="3" t="s">
        <v>59</v>
      </c>
      <c r="C46" s="3">
        <v>3</v>
      </c>
    </row>
    <row r="47" spans="2:3" ht="12.75">
      <c r="B47" s="3" t="s">
        <v>78</v>
      </c>
      <c r="C47" s="3">
        <v>0</v>
      </c>
    </row>
    <row r="48" spans="2:3" ht="12.75">
      <c r="B48" s="3" t="s">
        <v>60</v>
      </c>
      <c r="C48" s="3"/>
    </row>
    <row r="49" spans="2:3" ht="12.75">
      <c r="B49" s="3" t="s">
        <v>69</v>
      </c>
      <c r="C49" s="3">
        <v>0</v>
      </c>
    </row>
    <row r="50" spans="2:3" ht="12.75">
      <c r="B50" s="3" t="s">
        <v>61</v>
      </c>
      <c r="C50" s="3">
        <v>0</v>
      </c>
    </row>
    <row r="51" spans="2:3" ht="12.75">
      <c r="B51" s="3" t="s">
        <v>62</v>
      </c>
      <c r="C51" s="3">
        <v>0</v>
      </c>
    </row>
    <row r="52" spans="2:3" ht="12.75">
      <c r="B52" s="3" t="s">
        <v>63</v>
      </c>
      <c r="C52" s="3">
        <v>0</v>
      </c>
    </row>
    <row r="53" spans="2:3" ht="12.75">
      <c r="B53" s="3" t="s">
        <v>93</v>
      </c>
      <c r="C53" s="3">
        <v>0</v>
      </c>
    </row>
    <row r="54" spans="2:3" ht="12.75">
      <c r="B54" s="3" t="s">
        <v>64</v>
      </c>
      <c r="C54" s="3">
        <v>0</v>
      </c>
    </row>
    <row r="55" spans="2:3" ht="12.75">
      <c r="B55" s="3" t="s">
        <v>65</v>
      </c>
      <c r="C55" s="3">
        <v>0</v>
      </c>
    </row>
    <row r="56" spans="2:3" ht="12.75">
      <c r="B56" s="3" t="s">
        <v>67</v>
      </c>
      <c r="C56" s="3">
        <v>0</v>
      </c>
    </row>
    <row r="57" spans="2:3" ht="12.75">
      <c r="B57" s="3" t="s">
        <v>66</v>
      </c>
      <c r="C57" s="4">
        <v>0</v>
      </c>
    </row>
    <row r="58" spans="2:3" ht="12.75">
      <c r="B58" s="3" t="s">
        <v>68</v>
      </c>
      <c r="C58" s="3"/>
    </row>
    <row r="59" spans="2:3" ht="12.75">
      <c r="B59" s="3" t="s">
        <v>98</v>
      </c>
      <c r="C59" s="3"/>
    </row>
    <row r="60" spans="2:3" ht="12.75">
      <c r="B60" s="3" t="s">
        <v>86</v>
      </c>
      <c r="C60" s="3">
        <v>0</v>
      </c>
    </row>
    <row r="61" spans="2:3" ht="12.75">
      <c r="B61" s="3" t="s">
        <v>87</v>
      </c>
      <c r="C61" s="3">
        <v>0</v>
      </c>
    </row>
    <row r="62" spans="2:3" ht="12.75">
      <c r="B62" s="3" t="s">
        <v>88</v>
      </c>
      <c r="C62" s="3">
        <v>0</v>
      </c>
    </row>
    <row r="63" spans="2:3" ht="12.75">
      <c r="B63" s="3" t="s">
        <v>80</v>
      </c>
      <c r="C63" s="3">
        <v>0</v>
      </c>
    </row>
    <row r="64" spans="2:3" ht="12.75">
      <c r="B64" s="3" t="s">
        <v>79</v>
      </c>
      <c r="C64" s="3"/>
    </row>
    <row r="65" spans="2:3" ht="12.75">
      <c r="B65" s="3" t="s">
        <v>97</v>
      </c>
      <c r="C65" s="3"/>
    </row>
  </sheetData>
  <sheetProtection/>
  <mergeCells count="23">
    <mergeCell ref="I2:I4"/>
    <mergeCell ref="I5:I6"/>
    <mergeCell ref="K5:K6"/>
    <mergeCell ref="K2:K4"/>
    <mergeCell ref="J2:J4"/>
    <mergeCell ref="J5:J6"/>
    <mergeCell ref="A2:A6"/>
    <mergeCell ref="B2:B6"/>
    <mergeCell ref="C2:C4"/>
    <mergeCell ref="C5:C6"/>
    <mergeCell ref="B39:B43"/>
    <mergeCell ref="C39:C41"/>
    <mergeCell ref="C42:C43"/>
    <mergeCell ref="D5:D6"/>
    <mergeCell ref="F5:F6"/>
    <mergeCell ref="H5:H6"/>
    <mergeCell ref="D2:D4"/>
    <mergeCell ref="F2:F4"/>
    <mergeCell ref="E2:E4"/>
    <mergeCell ref="E5:E6"/>
    <mergeCell ref="G2:G4"/>
    <mergeCell ref="G5:G6"/>
    <mergeCell ref="H2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3">
      <selection activeCell="J44" sqref="J44"/>
    </sheetView>
  </sheetViews>
  <sheetFormatPr defaultColWidth="9.140625" defaultRowHeight="12.75"/>
  <cols>
    <col min="1" max="1" width="6.421875" style="0" customWidth="1"/>
    <col min="2" max="2" width="30.28125" style="0" customWidth="1"/>
    <col min="3" max="3" width="12.8515625" style="0" customWidth="1"/>
    <col min="4" max="4" width="13.140625" style="0" customWidth="1"/>
    <col min="5" max="5" width="12.8515625" style="0" customWidth="1"/>
    <col min="6" max="6" width="13.28125" style="0" customWidth="1"/>
    <col min="7" max="7" width="14.8515625" style="0" hidden="1" customWidth="1"/>
    <col min="8" max="8" width="15.7109375" style="0" customWidth="1"/>
    <col min="9" max="9" width="12.7109375" style="0" customWidth="1"/>
  </cols>
  <sheetData>
    <row r="1" spans="2:9" ht="12.75">
      <c r="B1" s="29" t="s">
        <v>23</v>
      </c>
      <c r="C1" s="29"/>
      <c r="D1" s="29" t="s">
        <v>152</v>
      </c>
      <c r="E1" s="29"/>
      <c r="F1" s="29"/>
      <c r="G1" s="29"/>
      <c r="H1" s="29"/>
      <c r="I1" s="29"/>
    </row>
    <row r="2" spans="1:10" ht="12.75" customHeight="1">
      <c r="A2" s="106" t="s">
        <v>0</v>
      </c>
      <c r="B2" s="99" t="s">
        <v>71</v>
      </c>
      <c r="C2" s="102" t="s">
        <v>70</v>
      </c>
      <c r="D2" s="124" t="s">
        <v>145</v>
      </c>
      <c r="E2" s="124" t="s">
        <v>143</v>
      </c>
      <c r="F2" s="127" t="s">
        <v>146</v>
      </c>
      <c r="G2" s="128"/>
      <c r="H2" s="134" t="s">
        <v>118</v>
      </c>
      <c r="I2" s="124" t="s">
        <v>144</v>
      </c>
      <c r="J2" s="3"/>
    </row>
    <row r="3" spans="1:10" s="1" customFormat="1" ht="12.75">
      <c r="A3" s="107"/>
      <c r="B3" s="100"/>
      <c r="C3" s="103"/>
      <c r="D3" s="125"/>
      <c r="E3" s="125"/>
      <c r="F3" s="129"/>
      <c r="G3" s="130"/>
      <c r="H3" s="135"/>
      <c r="I3" s="125"/>
      <c r="J3" s="28" t="s">
        <v>96</v>
      </c>
    </row>
    <row r="4" spans="1:10" ht="14.25" customHeight="1">
      <c r="A4" s="107"/>
      <c r="B4" s="100"/>
      <c r="C4" s="104"/>
      <c r="D4" s="126"/>
      <c r="E4" s="126"/>
      <c r="F4" s="131"/>
      <c r="G4" s="132"/>
      <c r="H4" s="136"/>
      <c r="I4" s="126"/>
      <c r="J4" s="3"/>
    </row>
    <row r="5" spans="1:10" ht="13.5" customHeight="1">
      <c r="A5" s="107"/>
      <c r="B5" s="100"/>
      <c r="C5" s="99" t="s">
        <v>2</v>
      </c>
      <c r="D5" s="99" t="s">
        <v>2</v>
      </c>
      <c r="E5" s="99" t="s">
        <v>2</v>
      </c>
      <c r="F5" s="99" t="s">
        <v>2</v>
      </c>
      <c r="G5" s="99" t="s">
        <v>3</v>
      </c>
      <c r="H5" s="99" t="s">
        <v>2</v>
      </c>
      <c r="I5" s="99" t="s">
        <v>2</v>
      </c>
      <c r="J5" s="133"/>
    </row>
    <row r="6" spans="1:10" ht="15.75" customHeight="1">
      <c r="A6" s="108"/>
      <c r="B6" s="101"/>
      <c r="C6" s="101"/>
      <c r="D6" s="101"/>
      <c r="E6" s="101"/>
      <c r="F6" s="101"/>
      <c r="G6" s="101"/>
      <c r="H6" s="101"/>
      <c r="I6" s="101"/>
      <c r="J6" s="133"/>
    </row>
    <row r="7" spans="1:10" ht="13.5" customHeight="1">
      <c r="A7" s="5" t="s">
        <v>24</v>
      </c>
      <c r="B7" s="6" t="s">
        <v>73</v>
      </c>
      <c r="C7" s="63">
        <f aca="true" t="shared" si="0" ref="C7:I7">SUM(C8)</f>
        <v>1709415</v>
      </c>
      <c r="D7" s="63">
        <f t="shared" si="0"/>
        <v>124524</v>
      </c>
      <c r="E7" s="63">
        <f>SUM(E8)</f>
        <v>282078</v>
      </c>
      <c r="F7" s="63">
        <f>SUM(F8)</f>
        <v>307200</v>
      </c>
      <c r="G7" s="44">
        <f t="shared" si="0"/>
        <v>0</v>
      </c>
      <c r="H7" s="63">
        <f>SUM(H8)</f>
        <v>361613</v>
      </c>
      <c r="I7" s="63">
        <f t="shared" si="0"/>
        <v>634000</v>
      </c>
      <c r="J7" s="80"/>
    </row>
    <row r="8" spans="1:10" ht="12.75">
      <c r="A8" s="7" t="s">
        <v>4</v>
      </c>
      <c r="B8" s="8" t="s">
        <v>28</v>
      </c>
      <c r="C8" s="86">
        <f>SUM(D8:I8)</f>
        <v>1709415</v>
      </c>
      <c r="D8" s="8">
        <v>124524</v>
      </c>
      <c r="E8" s="8">
        <v>282078</v>
      </c>
      <c r="F8" s="8">
        <v>307200</v>
      </c>
      <c r="G8" s="45"/>
      <c r="H8" s="8">
        <v>361613</v>
      </c>
      <c r="I8" s="8">
        <v>634000</v>
      </c>
      <c r="J8" s="80"/>
    </row>
    <row r="9" spans="1:10" ht="12.75">
      <c r="A9" s="9" t="s">
        <v>25</v>
      </c>
      <c r="B9" s="10" t="s">
        <v>31</v>
      </c>
      <c r="C9" s="63">
        <f aca="true" t="shared" si="1" ref="C9:I9">SUM(C10:C13)</f>
        <v>147533</v>
      </c>
      <c r="D9" s="64">
        <f t="shared" si="1"/>
        <v>16851</v>
      </c>
      <c r="E9" s="64">
        <f t="shared" si="1"/>
        <v>17104</v>
      </c>
      <c r="F9" s="64">
        <f t="shared" si="1"/>
        <v>20100</v>
      </c>
      <c r="G9" s="46">
        <f t="shared" si="1"/>
        <v>0</v>
      </c>
      <c r="H9" s="64">
        <f t="shared" si="1"/>
        <v>25028</v>
      </c>
      <c r="I9" s="64">
        <f t="shared" si="1"/>
        <v>68450</v>
      </c>
      <c r="J9" s="80"/>
    </row>
    <row r="10" spans="1:10" ht="12.75">
      <c r="A10" s="7" t="s">
        <v>5</v>
      </c>
      <c r="B10" s="8" t="s">
        <v>14</v>
      </c>
      <c r="C10" s="86">
        <f>SUM(D10:I10)</f>
        <v>4500</v>
      </c>
      <c r="D10" s="8"/>
      <c r="E10" s="8"/>
      <c r="F10" s="8">
        <v>2000</v>
      </c>
      <c r="G10" s="45"/>
      <c r="H10" s="8">
        <v>1500</v>
      </c>
      <c r="I10" s="8">
        <v>1000</v>
      </c>
      <c r="J10" s="80"/>
    </row>
    <row r="11" spans="1:10" ht="12.75">
      <c r="A11" s="7" t="s">
        <v>81</v>
      </c>
      <c r="B11" s="8" t="s">
        <v>82</v>
      </c>
      <c r="C11" s="86">
        <f>SUM(D11:I11)</f>
        <v>83539</v>
      </c>
      <c r="D11" s="8">
        <v>4057</v>
      </c>
      <c r="E11" s="8">
        <v>14104</v>
      </c>
      <c r="F11" s="8">
        <v>15100</v>
      </c>
      <c r="G11" s="45"/>
      <c r="H11" s="8">
        <v>20428</v>
      </c>
      <c r="I11" s="8">
        <v>29850</v>
      </c>
      <c r="J11" s="80"/>
    </row>
    <row r="12" spans="1:10" ht="12.75">
      <c r="A12" s="7" t="s">
        <v>6</v>
      </c>
      <c r="B12" s="8" t="s">
        <v>15</v>
      </c>
      <c r="C12" s="86">
        <f>SUM(D12:I12)</f>
        <v>46994</v>
      </c>
      <c r="D12" s="8">
        <v>11794</v>
      </c>
      <c r="E12" s="8"/>
      <c r="F12" s="8">
        <v>500</v>
      </c>
      <c r="G12" s="45"/>
      <c r="H12" s="8">
        <v>0</v>
      </c>
      <c r="I12" s="8">
        <v>34700</v>
      </c>
      <c r="J12" s="80"/>
    </row>
    <row r="13" spans="1:11" ht="12.75">
      <c r="A13" s="7" t="s">
        <v>7</v>
      </c>
      <c r="B13" s="8" t="s">
        <v>85</v>
      </c>
      <c r="C13" s="86">
        <f>SUM(D13:I13)</f>
        <v>12500</v>
      </c>
      <c r="D13" s="8">
        <v>1000</v>
      </c>
      <c r="E13" s="8">
        <v>3000</v>
      </c>
      <c r="F13" s="8">
        <v>2500</v>
      </c>
      <c r="G13" s="45"/>
      <c r="H13" s="8">
        <v>3100</v>
      </c>
      <c r="I13" s="8">
        <v>2900</v>
      </c>
      <c r="J13" s="80"/>
      <c r="K13" s="27"/>
    </row>
    <row r="14" spans="1:10" ht="12.75">
      <c r="A14" s="9" t="s">
        <v>27</v>
      </c>
      <c r="B14" s="10" t="s">
        <v>29</v>
      </c>
      <c r="C14" s="63">
        <f aca="true" t="shared" si="2" ref="C14:I14">SUM(C15:C19)</f>
        <v>407906</v>
      </c>
      <c r="D14" s="64">
        <f t="shared" si="2"/>
        <v>28253</v>
      </c>
      <c r="E14" s="64">
        <f t="shared" si="2"/>
        <v>65793</v>
      </c>
      <c r="F14" s="64">
        <f t="shared" si="2"/>
        <v>71000</v>
      </c>
      <c r="G14" s="46">
        <f t="shared" si="2"/>
        <v>0</v>
      </c>
      <c r="H14" s="64">
        <f t="shared" si="2"/>
        <v>83138</v>
      </c>
      <c r="I14" s="64">
        <f t="shared" si="2"/>
        <v>159722</v>
      </c>
      <c r="J14" s="79"/>
    </row>
    <row r="15" spans="1:10" ht="12.75">
      <c r="A15" s="7" t="s">
        <v>8</v>
      </c>
      <c r="B15" s="8" t="s">
        <v>17</v>
      </c>
      <c r="C15" s="86">
        <f>SUM(D15:I15)</f>
        <v>216425</v>
      </c>
      <c r="D15" s="8">
        <v>15146</v>
      </c>
      <c r="E15" s="8">
        <v>36145</v>
      </c>
      <c r="F15" s="8">
        <v>37500</v>
      </c>
      <c r="G15" s="45"/>
      <c r="H15" s="8">
        <v>42012</v>
      </c>
      <c r="I15" s="8">
        <v>85622</v>
      </c>
      <c r="J15" s="80"/>
    </row>
    <row r="16" spans="1:10" ht="12.75">
      <c r="A16" s="7" t="s">
        <v>35</v>
      </c>
      <c r="B16" s="8" t="s">
        <v>36</v>
      </c>
      <c r="C16" s="86">
        <f>SUM(D16:I16)</f>
        <v>59870</v>
      </c>
      <c r="D16" s="8">
        <v>3026</v>
      </c>
      <c r="E16" s="8">
        <v>7176</v>
      </c>
      <c r="F16" s="8">
        <v>10700</v>
      </c>
      <c r="G16" s="45"/>
      <c r="H16" s="8">
        <v>13168</v>
      </c>
      <c r="I16" s="8">
        <v>25800</v>
      </c>
      <c r="J16" s="80"/>
    </row>
    <row r="17" spans="1:10" ht="12.75">
      <c r="A17" s="7" t="s">
        <v>159</v>
      </c>
      <c r="B17" s="8" t="s">
        <v>160</v>
      </c>
      <c r="C17" s="86">
        <f>SUM(D17:I17)</f>
        <v>1348</v>
      </c>
      <c r="D17" s="8"/>
      <c r="E17" s="8"/>
      <c r="F17" s="8"/>
      <c r="G17" s="45"/>
      <c r="H17" s="8">
        <v>1348</v>
      </c>
      <c r="I17" s="8"/>
      <c r="J17" s="80"/>
    </row>
    <row r="18" spans="1:10" ht="12.75">
      <c r="A18" s="7" t="s">
        <v>9</v>
      </c>
      <c r="B18" s="8" t="s">
        <v>18</v>
      </c>
      <c r="C18" s="86">
        <f>SUM(D18:I18)</f>
        <v>87344</v>
      </c>
      <c r="D18" s="8">
        <v>6367</v>
      </c>
      <c r="E18" s="8">
        <v>14412</v>
      </c>
      <c r="F18" s="8">
        <v>15200</v>
      </c>
      <c r="G18" s="45"/>
      <c r="H18" s="8">
        <v>17095</v>
      </c>
      <c r="I18" s="8">
        <v>34270</v>
      </c>
      <c r="J18" s="80"/>
    </row>
    <row r="19" spans="1:10" ht="12.75">
      <c r="A19" s="7" t="s">
        <v>10</v>
      </c>
      <c r="B19" s="8" t="s">
        <v>19</v>
      </c>
      <c r="C19" s="86">
        <f>SUM(D19:I19)</f>
        <v>42919</v>
      </c>
      <c r="D19" s="8">
        <v>3714</v>
      </c>
      <c r="E19" s="8">
        <v>8060</v>
      </c>
      <c r="F19" s="8">
        <v>7600</v>
      </c>
      <c r="G19" s="45"/>
      <c r="H19" s="8">
        <v>9515</v>
      </c>
      <c r="I19" s="8">
        <v>14030</v>
      </c>
      <c r="J19" s="80"/>
    </row>
    <row r="20" spans="1:10" ht="12.75">
      <c r="A20" s="9" t="s">
        <v>26</v>
      </c>
      <c r="B20" s="10" t="s">
        <v>30</v>
      </c>
      <c r="C20" s="63">
        <f>SUM(C21:C31)</f>
        <v>388831</v>
      </c>
      <c r="D20" s="64">
        <f aca="true" t="shared" si="3" ref="D20:J20">SUM(D21:D30)</f>
        <v>6628</v>
      </c>
      <c r="E20" s="64">
        <f t="shared" si="3"/>
        <v>16536</v>
      </c>
      <c r="F20" s="64">
        <f t="shared" si="3"/>
        <v>56505</v>
      </c>
      <c r="G20" s="46">
        <f t="shared" si="3"/>
        <v>0</v>
      </c>
      <c r="H20" s="64">
        <f>SUM(H21:H31)</f>
        <v>84300</v>
      </c>
      <c r="I20" s="64">
        <f t="shared" si="3"/>
        <v>171043</v>
      </c>
      <c r="J20" s="64">
        <f t="shared" si="3"/>
        <v>53819</v>
      </c>
    </row>
    <row r="21" spans="1:10" s="16" customFormat="1" ht="12.75">
      <c r="A21" s="7" t="s">
        <v>74</v>
      </c>
      <c r="B21" s="8" t="s">
        <v>75</v>
      </c>
      <c r="C21" s="86">
        <f>SUM(D21:I21)</f>
        <v>59866</v>
      </c>
      <c r="D21" s="8">
        <v>2664</v>
      </c>
      <c r="E21" s="8">
        <v>6336</v>
      </c>
      <c r="F21" s="8">
        <v>14055</v>
      </c>
      <c r="G21" s="45"/>
      <c r="H21" s="8">
        <v>14617</v>
      </c>
      <c r="I21" s="8">
        <v>22194</v>
      </c>
      <c r="J21" s="80"/>
    </row>
    <row r="22" spans="1:11" ht="12.75">
      <c r="A22" s="7" t="s">
        <v>51</v>
      </c>
      <c r="B22" s="8" t="s">
        <v>52</v>
      </c>
      <c r="C22" s="86">
        <f>SUM(D22:I22)</f>
        <v>16170</v>
      </c>
      <c r="D22" s="8">
        <v>1560</v>
      </c>
      <c r="E22" s="8">
        <v>6300</v>
      </c>
      <c r="F22" s="8">
        <v>1850</v>
      </c>
      <c r="G22" s="45"/>
      <c r="H22" s="8">
        <v>3220</v>
      </c>
      <c r="I22" s="8">
        <v>3240</v>
      </c>
      <c r="J22" s="80"/>
      <c r="K22" s="30"/>
    </row>
    <row r="23" spans="1:10" ht="12.75">
      <c r="A23" s="7" t="s">
        <v>38</v>
      </c>
      <c r="B23" s="8" t="s">
        <v>40</v>
      </c>
      <c r="C23" s="86">
        <f>SUM(D23,E23,F23,H23,I23)</f>
        <v>2500</v>
      </c>
      <c r="D23" s="8"/>
      <c r="E23" s="8"/>
      <c r="F23" s="8"/>
      <c r="G23" s="45"/>
      <c r="H23" s="8"/>
      <c r="I23" s="8">
        <v>2500</v>
      </c>
      <c r="J23" s="80"/>
    </row>
    <row r="24" spans="1:10" ht="12.75">
      <c r="A24" s="7" t="s">
        <v>12</v>
      </c>
      <c r="B24" s="8" t="s">
        <v>20</v>
      </c>
      <c r="C24" s="86">
        <f aca="true" t="shared" si="4" ref="C24:C31">SUM(D24:I24)</f>
        <v>31808</v>
      </c>
      <c r="D24" s="8">
        <v>1000</v>
      </c>
      <c r="E24" s="8"/>
      <c r="F24" s="8">
        <v>9000</v>
      </c>
      <c r="G24" s="45"/>
      <c r="H24" s="8">
        <v>6808</v>
      </c>
      <c r="I24" s="8">
        <v>15000</v>
      </c>
      <c r="J24" s="80"/>
    </row>
    <row r="25" spans="1:10" ht="12.75">
      <c r="A25" s="7" t="s">
        <v>11</v>
      </c>
      <c r="B25" s="8" t="s">
        <v>21</v>
      </c>
      <c r="C25" s="86">
        <f t="shared" si="4"/>
        <v>135000</v>
      </c>
      <c r="D25" s="8"/>
      <c r="E25" s="8"/>
      <c r="F25" s="8">
        <v>11000</v>
      </c>
      <c r="G25" s="45"/>
      <c r="H25" s="8">
        <v>34000</v>
      </c>
      <c r="I25" s="8">
        <v>90000</v>
      </c>
      <c r="J25" s="80"/>
    </row>
    <row r="26" spans="1:10" ht="12.75">
      <c r="A26" s="7" t="s">
        <v>13</v>
      </c>
      <c r="B26" s="8" t="s">
        <v>22</v>
      </c>
      <c r="C26" s="86">
        <f t="shared" si="4"/>
        <v>54261</v>
      </c>
      <c r="D26" s="8">
        <v>1404</v>
      </c>
      <c r="E26" s="8">
        <v>3900</v>
      </c>
      <c r="F26" s="8">
        <v>10000</v>
      </c>
      <c r="G26" s="45"/>
      <c r="H26" s="8">
        <v>7948</v>
      </c>
      <c r="I26" s="8">
        <v>31009</v>
      </c>
      <c r="J26" s="80"/>
    </row>
    <row r="27" spans="1:10" ht="12.75">
      <c r="A27" s="7" t="s">
        <v>41</v>
      </c>
      <c r="B27" s="8" t="s">
        <v>42</v>
      </c>
      <c r="C27" s="86">
        <f t="shared" si="4"/>
        <v>24507</v>
      </c>
      <c r="D27" s="8"/>
      <c r="E27" s="8"/>
      <c r="F27" s="8">
        <v>8600</v>
      </c>
      <c r="G27" s="45"/>
      <c r="H27" s="8">
        <v>11907</v>
      </c>
      <c r="I27" s="8">
        <v>4000</v>
      </c>
      <c r="J27" s="80"/>
    </row>
    <row r="28" spans="1:10" ht="12.75">
      <c r="A28" s="7" t="s">
        <v>43</v>
      </c>
      <c r="B28" s="8" t="s">
        <v>44</v>
      </c>
      <c r="C28" s="86">
        <f t="shared" si="4"/>
        <v>5700</v>
      </c>
      <c r="D28" s="8"/>
      <c r="E28" s="8"/>
      <c r="F28" s="8">
        <v>1500</v>
      </c>
      <c r="G28" s="45"/>
      <c r="H28" s="8">
        <v>2200</v>
      </c>
      <c r="I28" s="8">
        <v>2000</v>
      </c>
      <c r="J28" s="80"/>
    </row>
    <row r="29" spans="1:10" ht="12.75">
      <c r="A29" s="7" t="s">
        <v>45</v>
      </c>
      <c r="B29" s="8" t="s">
        <v>46</v>
      </c>
      <c r="C29" s="86">
        <f t="shared" si="4"/>
        <v>2700</v>
      </c>
      <c r="D29" s="8"/>
      <c r="E29" s="8"/>
      <c r="F29" s="8">
        <v>500</v>
      </c>
      <c r="G29" s="45"/>
      <c r="H29" s="8">
        <v>1100</v>
      </c>
      <c r="I29" s="8">
        <v>1100</v>
      </c>
      <c r="J29" s="80"/>
    </row>
    <row r="30" spans="1:10" ht="12.75">
      <c r="A30" s="7" t="s">
        <v>47</v>
      </c>
      <c r="B30" s="8" t="s">
        <v>48</v>
      </c>
      <c r="C30" s="86">
        <f>SUM(D30:J30)</f>
        <v>53819</v>
      </c>
      <c r="D30" s="76"/>
      <c r="E30" s="72"/>
      <c r="F30" s="72"/>
      <c r="G30" s="47"/>
      <c r="H30" s="72"/>
      <c r="I30" s="65"/>
      <c r="J30" s="90">
        <v>53819</v>
      </c>
    </row>
    <row r="31" spans="1:10" ht="12.75">
      <c r="A31" s="7" t="s">
        <v>83</v>
      </c>
      <c r="B31" s="8" t="s">
        <v>161</v>
      </c>
      <c r="C31" s="86">
        <f t="shared" si="4"/>
        <v>2500</v>
      </c>
      <c r="D31" s="76"/>
      <c r="E31" s="72"/>
      <c r="F31" s="72"/>
      <c r="G31" s="47"/>
      <c r="H31" s="72">
        <v>2500</v>
      </c>
      <c r="I31" s="65"/>
      <c r="J31" s="90"/>
    </row>
    <row r="32" spans="1:10" ht="12.75">
      <c r="A32" s="9" t="s">
        <v>119</v>
      </c>
      <c r="B32" s="10" t="s">
        <v>120</v>
      </c>
      <c r="C32" s="87">
        <f>SUM(C33:C34)</f>
        <v>0</v>
      </c>
      <c r="D32" s="77">
        <f>SUM(D33:D34)</f>
        <v>0</v>
      </c>
      <c r="E32" s="73">
        <f>SUM(E33:E34)</f>
        <v>0</v>
      </c>
      <c r="F32" s="73">
        <f>SUM(F33:F34)</f>
        <v>0</v>
      </c>
      <c r="G32" s="48"/>
      <c r="H32" s="73">
        <f>SUM(H33:H34)</f>
        <v>0</v>
      </c>
      <c r="I32" s="66">
        <f>SUM(I33:I34)</f>
        <v>0</v>
      </c>
      <c r="J32" s="91"/>
    </row>
    <row r="33" spans="1:10" ht="12.75">
      <c r="A33" s="7" t="s">
        <v>121</v>
      </c>
      <c r="B33" s="8" t="s">
        <v>122</v>
      </c>
      <c r="C33" s="86">
        <f>SUM(D33:I33)</f>
        <v>0</v>
      </c>
      <c r="D33" s="76"/>
      <c r="E33" s="72"/>
      <c r="F33" s="72"/>
      <c r="G33" s="47"/>
      <c r="H33" s="72"/>
      <c r="I33" s="65"/>
      <c r="J33" s="90"/>
    </row>
    <row r="34" spans="1:10" s="27" customFormat="1" ht="12.75">
      <c r="A34" s="7" t="s">
        <v>123</v>
      </c>
      <c r="B34" s="8" t="s">
        <v>124</v>
      </c>
      <c r="C34" s="86">
        <f>SUM(D34:I34)</f>
        <v>0</v>
      </c>
      <c r="D34" s="76"/>
      <c r="E34" s="72"/>
      <c r="F34" s="72"/>
      <c r="G34" s="47"/>
      <c r="H34" s="72"/>
      <c r="I34" s="65"/>
      <c r="J34" s="90"/>
    </row>
    <row r="35" spans="1:10" s="26" customFormat="1" ht="12.75">
      <c r="A35" s="9" t="s">
        <v>49</v>
      </c>
      <c r="B35" s="10" t="s">
        <v>50</v>
      </c>
      <c r="C35" s="63">
        <f>SUM(D35:I35)</f>
        <v>11049</v>
      </c>
      <c r="D35" s="64"/>
      <c r="E35" s="64"/>
      <c r="F35" s="67"/>
      <c r="G35" s="49"/>
      <c r="H35" s="67"/>
      <c r="I35" s="67">
        <v>11049</v>
      </c>
      <c r="J35" s="80"/>
    </row>
    <row r="36" spans="1:10" s="26" customFormat="1" ht="12.75">
      <c r="A36" s="55" t="s">
        <v>153</v>
      </c>
      <c r="B36" s="10" t="s">
        <v>158</v>
      </c>
      <c r="C36" s="63">
        <f>SUM(D36:I36)</f>
        <v>3600</v>
      </c>
      <c r="D36" s="74"/>
      <c r="E36" s="74"/>
      <c r="F36" s="68">
        <v>600</v>
      </c>
      <c r="G36" s="62"/>
      <c r="H36" s="68"/>
      <c r="I36" s="68">
        <v>3000</v>
      </c>
      <c r="J36" s="80"/>
    </row>
    <row r="37" spans="1:10" ht="12.75">
      <c r="A37" s="37" t="s">
        <v>138</v>
      </c>
      <c r="B37" s="10" t="s">
        <v>139</v>
      </c>
      <c r="C37" s="88">
        <f>SUM(D37:I37)</f>
        <v>3500</v>
      </c>
      <c r="D37" s="69"/>
      <c r="E37" s="69"/>
      <c r="F37" s="78">
        <v>1500</v>
      </c>
      <c r="G37" s="50"/>
      <c r="H37" s="69"/>
      <c r="I37" s="69">
        <v>2000</v>
      </c>
      <c r="J37" s="80"/>
    </row>
    <row r="38" spans="1:10" ht="12.75">
      <c r="A38" s="24"/>
      <c r="B38" s="25" t="s">
        <v>32</v>
      </c>
      <c r="C38" s="70">
        <f>SUM(D38:J38)</f>
        <v>2671834</v>
      </c>
      <c r="D38" s="70">
        <v>176256</v>
      </c>
      <c r="E38" s="70">
        <v>381511</v>
      </c>
      <c r="F38" s="70">
        <v>456905</v>
      </c>
      <c r="G38" s="51"/>
      <c r="H38" s="70">
        <v>554079</v>
      </c>
      <c r="I38" s="70">
        <v>1049264</v>
      </c>
      <c r="J38" s="92">
        <v>53819</v>
      </c>
    </row>
    <row r="39" spans="1:10" ht="12.75">
      <c r="A39" s="12"/>
      <c r="B39" s="8" t="s">
        <v>157</v>
      </c>
      <c r="C39" s="8">
        <f>SUM(D39:I39)</f>
        <v>105071</v>
      </c>
      <c r="D39" s="8">
        <v>8649</v>
      </c>
      <c r="E39" s="8">
        <v>12380</v>
      </c>
      <c r="F39" s="8">
        <v>15988</v>
      </c>
      <c r="G39" s="45"/>
      <c r="H39" s="8">
        <v>12336</v>
      </c>
      <c r="I39" s="8">
        <v>55718</v>
      </c>
      <c r="J39" s="80"/>
    </row>
    <row r="40" spans="1:10" ht="12.75">
      <c r="A40" s="12"/>
      <c r="B40" s="8" t="s">
        <v>156</v>
      </c>
      <c r="C40" s="14">
        <f>SUM(D40:J40)</f>
        <v>2566763</v>
      </c>
      <c r="D40" s="14">
        <v>167607</v>
      </c>
      <c r="E40" s="14">
        <v>369131</v>
      </c>
      <c r="F40" s="14">
        <v>440917</v>
      </c>
      <c r="G40" s="14"/>
      <c r="H40" s="14">
        <v>541743</v>
      </c>
      <c r="I40" s="14">
        <v>993546</v>
      </c>
      <c r="J40" s="14">
        <v>53819</v>
      </c>
    </row>
    <row r="41" spans="1:10" s="2" customFormat="1" ht="12.75">
      <c r="A41" s="10"/>
      <c r="B41" s="8" t="s">
        <v>132</v>
      </c>
      <c r="C41" s="71">
        <f>SUM(D41:I41)</f>
        <v>0</v>
      </c>
      <c r="D41" s="52"/>
      <c r="E41" s="75"/>
      <c r="F41" s="75"/>
      <c r="G41" s="52"/>
      <c r="H41" s="89"/>
      <c r="I41" s="71"/>
      <c r="J41" s="93"/>
    </row>
    <row r="42" spans="4:10" ht="12.75">
      <c r="D42" s="42"/>
      <c r="E42" s="42"/>
      <c r="F42" s="42"/>
      <c r="G42" s="42"/>
      <c r="H42" s="43"/>
      <c r="I42" s="42"/>
      <c r="J42" s="42"/>
    </row>
    <row r="44" spans="8:10" ht="12.75">
      <c r="H44" s="16" t="s">
        <v>171</v>
      </c>
      <c r="J44" t="s">
        <v>173</v>
      </c>
    </row>
    <row r="45" ht="12.75">
      <c r="H45" s="16" t="s">
        <v>172</v>
      </c>
    </row>
    <row r="51" spans="1:10" ht="12.75">
      <c r="A51" s="122"/>
      <c r="B51" s="39"/>
      <c r="C51" s="40"/>
      <c r="D51" s="41"/>
      <c r="E51" s="41"/>
      <c r="F51" s="41"/>
      <c r="G51" s="41"/>
      <c r="H51" s="41"/>
      <c r="I51" s="41"/>
      <c r="J51" s="41"/>
    </row>
    <row r="52" spans="1:10" ht="12.75">
      <c r="A52" s="123"/>
      <c r="B52" s="39"/>
      <c r="C52" s="40"/>
      <c r="D52" s="39"/>
      <c r="E52" s="39"/>
      <c r="F52" s="39"/>
      <c r="G52" s="39"/>
      <c r="H52" s="39"/>
      <c r="I52" s="39"/>
      <c r="J52" s="39"/>
    </row>
    <row r="54" ht="12.75">
      <c r="C54" s="30"/>
    </row>
    <row r="57" ht="12.75">
      <c r="C57" s="38"/>
    </row>
    <row r="58" spans="11:14" ht="12.75">
      <c r="K58" s="2"/>
      <c r="N58" s="2"/>
    </row>
    <row r="59" spans="11:14" ht="12.75">
      <c r="K59" s="2"/>
      <c r="N59" s="2"/>
    </row>
    <row r="60" spans="11:14" ht="12.75">
      <c r="K60" s="2"/>
      <c r="N60" s="2"/>
    </row>
    <row r="61" spans="11:14" ht="12.75">
      <c r="K61" s="2"/>
      <c r="N61" s="2"/>
    </row>
    <row r="62" spans="11:14" ht="12.75">
      <c r="K62" s="2"/>
      <c r="N62" s="2"/>
    </row>
  </sheetData>
  <sheetProtection/>
  <mergeCells count="17">
    <mergeCell ref="J5:J6"/>
    <mergeCell ref="B2:B6"/>
    <mergeCell ref="A2:A6"/>
    <mergeCell ref="H5:H6"/>
    <mergeCell ref="E5:E6"/>
    <mergeCell ref="H2:H4"/>
    <mergeCell ref="G5:G6"/>
    <mergeCell ref="D5:D6"/>
    <mergeCell ref="E2:E4"/>
    <mergeCell ref="I5:I6"/>
    <mergeCell ref="A51:A52"/>
    <mergeCell ref="D2:D4"/>
    <mergeCell ref="I2:I4"/>
    <mergeCell ref="F5:F6"/>
    <mergeCell ref="F2:G4"/>
    <mergeCell ref="C2:C4"/>
    <mergeCell ref="C5:C6"/>
  </mergeCells>
  <printOptions/>
  <pageMargins left="0.4724409448818898" right="0.2362204724409449" top="0.7874015748031497" bottom="0.31496062992125984" header="0.5118110236220472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Simeonovgrad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Obstina</dc:creator>
  <cp:keywords/>
  <dc:description/>
  <cp:lastModifiedBy>Geri</cp:lastModifiedBy>
  <cp:lastPrinted>2018-01-19T08:15:06Z</cp:lastPrinted>
  <dcterms:created xsi:type="dcterms:W3CDTF">2006-03-21T11:59:47Z</dcterms:created>
  <dcterms:modified xsi:type="dcterms:W3CDTF">2018-02-07T06:26:07Z</dcterms:modified>
  <cp:category/>
  <cp:version/>
  <cp:contentType/>
  <cp:contentStatus/>
</cp:coreProperties>
</file>